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7112" windowHeight="10932" tabRatio="865" activeTab="0"/>
  </bookViews>
  <sheets>
    <sheet name="202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<sst xmlns="http://schemas.openxmlformats.org/spreadsheetml/2006/main" count="33" uniqueCount="32">
  <si>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Расход</t>
  </si>
  <si>
    <t>Услуги банка</t>
  </si>
  <si>
    <t>№ п/п</t>
  </si>
  <si>
    <t>Наименование статей</t>
  </si>
  <si>
    <t>Из личных</t>
  </si>
  <si>
    <t>Общественный Благотворительный Фонд развития школы № 70</t>
  </si>
  <si>
    <t>Доход</t>
  </si>
  <si>
    <t xml:space="preserve">Исполнитель: </t>
  </si>
  <si>
    <t>Гл. бухгалтер ОБФ развития школы № 70 Исхакова Г. Р.</t>
  </si>
  <si>
    <t>Сумма, руб.</t>
  </si>
  <si>
    <t>Налоги и страховые взносы</t>
  </si>
  <si>
    <t>Заработная плата АУП фонда (выплаченная)</t>
  </si>
  <si>
    <t>Текущий ремонт школы (стройматериалы и ремонтные работы)</t>
  </si>
  <si>
    <t>ИТОГО Расход</t>
  </si>
  <si>
    <t>ИТОГО Доход</t>
  </si>
  <si>
    <t>Укрепление материальной базы школы, в т. ч.</t>
  </si>
  <si>
    <t>Жалюзи</t>
  </si>
  <si>
    <t>Расходы по обслуживанию оргтехники (картриджи и т.п.)</t>
  </si>
  <si>
    <t>Расходы на организацию электронной сдачи отчетности (по требованию законодательства)</t>
  </si>
  <si>
    <t xml:space="preserve">Расходы на организацию учебного процесса (подготовка образовательной документации, подготовка учащихся к ГИА, ЕГЭ) </t>
  </si>
  <si>
    <t xml:space="preserve">Расходы на пожарную безопасность </t>
  </si>
  <si>
    <t>Расходы на организацию воспитательной работы и школьных мероприятий (творческих, спортивных и конкурсов)</t>
  </si>
  <si>
    <t>Целевые взносы родителей на текущую деятельность</t>
  </si>
  <si>
    <t>Канцтовары и бланки (бумага)</t>
  </si>
  <si>
    <t>Перетяжка диванов</t>
  </si>
  <si>
    <t>Транспортные расходы</t>
  </si>
  <si>
    <t>Тактильная табличка</t>
  </si>
  <si>
    <t>СПРАВКА о доходах и расходах за 2022 год (Январь - Декабрь)</t>
  </si>
  <si>
    <t>Остаток денежных средств на 01 января 2022 г.</t>
  </si>
  <si>
    <t>Остаток денежных средств на 31 декабря 2022 г.</t>
  </si>
  <si>
    <t>Хоз. расходы (хоз. инвентарь (насосы), моющие средства, электротехническая и сантехническая продукция и т. п.)</t>
  </si>
  <si>
    <t>Прочие расходы (почтовые расходы)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</si>
</sst>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wrapText="1"/>
    </xf>
    <xf numFmtId="4" fontId="1" fillId="0" borderId="0" xfId="0" applyNumberFormat="1" applyFont="1" applyFill="1" applyAlignment="1">
      <alignment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0" fontId="7" fillId="0" borderId="12" xfId="0" applyFont="1" applyFill="1" applyBorder="1" applyAlignment="1">
      <alignment wrapText="1"/>
    </xf>
    <xf numFmtId="4" fontId="7" fillId="0" borderId="16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8" fillId="33" borderId="17" xfId="0" applyFont="1" applyFill="1" applyBorder="1" applyAlignment="1">
      <alignment horizontal="center" wrapText="1"/>
    </xf>
    <xf numFmtId="0" fontId="5" fillId="33" borderId="18" xfId="0" applyFont="1" applyFill="1" applyBorder="1" applyAlignment="1">
      <alignment/>
    </xf>
    <xf numFmtId="4" fontId="5" fillId="33" borderId="19" xfId="0" applyNumberFormat="1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4" fontId="5" fillId="33" borderId="22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4" fontId="5" fillId="33" borderId="25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6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0" fillId="0" borderId="23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8" xfId="0" applyFont="1" applyBorder="1" applyAlignment="1">
      <alignment horizontal="center" wrapText="1"/>
    </xf>
    <xf numFmtId="0" fontId="3" fillId="0" borderId="25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tabSelected="1" zoomScalePageLayoutView="0" workbookViewId="0" topLeftCell="A10">
      <selection activeCell="B27" sqref="B27"/>
    </sheetView>
  </sheetViews>
  <sheetFormatPr defaultColWidth="9.125" defaultRowHeight="12.75"/>
  <cols>
    <col min="1" max="1" width="5.125" style="1" customWidth="1"/>
    <col min="2" max="2" width="70.875" style="1" customWidth="1"/>
    <col min="3" max="3" width="19.875" style="2" customWidth="1"/>
    <col min="4" max="4" width="13.50390625" style="1" hidden="1" customWidth="1"/>
    <col min="5" max="5" width="12.00390625" style="14" customWidth="1"/>
    <col min="6" max="16384" width="9.125" style="1" customWidth="1"/>
  </cols>
  <sheetData>
    <row r="1" spans="1:3" ht="25.5" customHeight="1">
      <c r="A1" s="37" t="s">
        <v>5</v>
      </c>
      <c r="B1" s="37"/>
      <c r="C1" s="37"/>
    </row>
    <row r="2" spans="1:2" ht="25.5" customHeight="1">
      <c r="A2" s="4"/>
      <c r="B2" s="4"/>
    </row>
    <row r="3" spans="1:3" ht="15" customHeight="1">
      <c r="A3" s="37" t="s">
        <v>27</v>
      </c>
      <c r="B3" s="37"/>
      <c r="C3" s="37"/>
    </row>
    <row r="4" ht="14.25" thickBot="1"/>
    <row r="5" spans="1:4" ht="18" customHeight="1">
      <c r="A5" s="38" t="s">
        <v>2</v>
      </c>
      <c r="B5" s="40" t="s">
        <v>3</v>
      </c>
      <c r="C5" s="42" t="s">
        <v>9</v>
      </c>
      <c r="D5" s="44" t="s">
        <v>9</v>
      </c>
    </row>
    <row r="6" spans="1:5" s="2" customFormat="1" ht="18.75" customHeight="1" thickBot="1">
      <c r="A6" s="39"/>
      <c r="B6" s="41"/>
      <c r="C6" s="43"/>
      <c r="D6" s="45"/>
      <c r="E6" s="15"/>
    </row>
    <row r="7" spans="1:5" s="19" customFormat="1" ht="24.75" customHeight="1" thickBot="1">
      <c r="A7" s="22"/>
      <c r="B7" s="23" t="s">
        <v>28</v>
      </c>
      <c r="C7" s="24">
        <v>600637.19</v>
      </c>
      <c r="D7" s="24">
        <v>310889.08</v>
      </c>
      <c r="E7" s="32"/>
    </row>
    <row r="8" spans="1:4" ht="17.25" customHeight="1">
      <c r="A8" s="10"/>
      <c r="B8" s="9" t="s">
        <v>6</v>
      </c>
      <c r="C8" s="11"/>
      <c r="D8" s="11"/>
    </row>
    <row r="9" spans="1:5" s="5" customFormat="1" ht="17.25" customHeight="1">
      <c r="A9" s="12">
        <v>1</v>
      </c>
      <c r="B9" s="21" t="s">
        <v>22</v>
      </c>
      <c r="C9" s="13">
        <v>155950</v>
      </c>
      <c r="D9" s="13"/>
      <c r="E9" s="8"/>
    </row>
    <row r="10" spans="1:5" s="28" customFormat="1" ht="24.75" customHeight="1" thickBot="1">
      <c r="A10" s="25"/>
      <c r="B10" s="26" t="s">
        <v>14</v>
      </c>
      <c r="C10" s="27">
        <f>C9</f>
        <v>155950</v>
      </c>
      <c r="D10" s="27" t="e">
        <f>SUM(#REF!)</f>
        <v>#REF!</v>
      </c>
      <c r="E10" s="33"/>
    </row>
    <row r="11" spans="1:4" ht="17.25" customHeight="1">
      <c r="A11" s="10"/>
      <c r="B11" s="9" t="s">
        <v>0</v>
      </c>
      <c r="C11" s="11"/>
      <c r="D11" s="11"/>
    </row>
    <row r="12" spans="1:5" s="5" customFormat="1" ht="17.25" customHeight="1">
      <c r="A12" s="12">
        <v>1</v>
      </c>
      <c r="B12" s="7" t="s">
        <v>11</v>
      </c>
      <c r="C12" s="13">
        <f>98954.24+3561.11</f>
        <v>102515.35</v>
      </c>
      <c r="D12" s="13">
        <f>51575.72+18987.5+2610</f>
        <v>73173.22</v>
      </c>
      <c r="E12" s="8"/>
    </row>
    <row r="13" spans="1:5" s="5" customFormat="1" ht="17.25" customHeight="1">
      <c r="A13" s="12">
        <v>2</v>
      </c>
      <c r="B13" s="7" t="s">
        <v>10</v>
      </c>
      <c r="C13" s="13">
        <f>23802.54+15319</f>
        <v>39121.54</v>
      </c>
      <c r="D13" s="13">
        <f>11884+15512.89</f>
        <v>27396.89</v>
      </c>
      <c r="E13" s="8"/>
    </row>
    <row r="14" spans="1:5" s="5" customFormat="1" ht="17.25" customHeight="1">
      <c r="A14" s="12">
        <v>3</v>
      </c>
      <c r="B14" s="7" t="s">
        <v>1</v>
      </c>
      <c r="C14" s="13">
        <v>8887.28</v>
      </c>
      <c r="D14" s="13">
        <v>7739.41</v>
      </c>
      <c r="E14" s="8"/>
    </row>
    <row r="15" spans="1:5" s="5" customFormat="1" ht="17.25" customHeight="1">
      <c r="A15" s="12">
        <v>4</v>
      </c>
      <c r="B15" s="7" t="s">
        <v>15</v>
      </c>
      <c r="C15" s="13">
        <f>SUM(C16:C18)</f>
        <v>129940.22</v>
      </c>
      <c r="D15" s="13">
        <f>SUM(D16:D18)</f>
        <v>80242</v>
      </c>
      <c r="E15" s="8"/>
    </row>
    <row r="16" spans="1:5" s="18" customFormat="1" ht="12.75" customHeight="1">
      <c r="A16" s="12"/>
      <c r="B16" s="16" t="s">
        <v>16</v>
      </c>
      <c r="C16" s="17">
        <v>41580.22</v>
      </c>
      <c r="D16" s="17">
        <f>7600+22442</f>
        <v>30042</v>
      </c>
      <c r="E16" s="34"/>
    </row>
    <row r="17" spans="1:5" s="18" customFormat="1" ht="12.75" customHeight="1">
      <c r="A17" s="12"/>
      <c r="B17" s="16" t="s">
        <v>26</v>
      </c>
      <c r="C17" s="17">
        <v>7000</v>
      </c>
      <c r="D17" s="17"/>
      <c r="E17" s="34"/>
    </row>
    <row r="18" spans="1:5" s="18" customFormat="1" ht="12.75" customHeight="1">
      <c r="A18" s="12"/>
      <c r="B18" s="16" t="s">
        <v>24</v>
      </c>
      <c r="C18" s="17">
        <f>56952+24408</f>
        <v>81360</v>
      </c>
      <c r="D18" s="17">
        <f>46750+3450</f>
        <v>50200</v>
      </c>
      <c r="E18" s="34"/>
    </row>
    <row r="19" spans="1:5" s="5" customFormat="1" ht="17.25" customHeight="1">
      <c r="A19" s="12">
        <v>5</v>
      </c>
      <c r="B19" s="7" t="s">
        <v>23</v>
      </c>
      <c r="C19" s="13">
        <v>21500</v>
      </c>
      <c r="D19" s="13">
        <v>4223.26</v>
      </c>
      <c r="E19" s="8"/>
    </row>
    <row r="20" spans="1:5" s="5" customFormat="1" ht="31.5" customHeight="1">
      <c r="A20" s="12">
        <v>6</v>
      </c>
      <c r="B20" s="7" t="s">
        <v>19</v>
      </c>
      <c r="C20" s="13">
        <v>0</v>
      </c>
      <c r="D20" s="13">
        <f>3876.43+1380</f>
        <v>5256.43</v>
      </c>
      <c r="E20" s="8"/>
    </row>
    <row r="21" spans="1:5" s="5" customFormat="1" ht="31.5" customHeight="1">
      <c r="A21" s="12">
        <v>7</v>
      </c>
      <c r="B21" s="7" t="s">
        <v>21</v>
      </c>
      <c r="C21" s="13">
        <v>21734.45</v>
      </c>
      <c r="D21" s="13"/>
      <c r="E21" s="8"/>
    </row>
    <row r="22" spans="1:5" s="5" customFormat="1" ht="17.25" customHeight="1">
      <c r="A22" s="12">
        <v>8</v>
      </c>
      <c r="B22" s="7" t="s">
        <v>17</v>
      </c>
      <c r="C22" s="13">
        <v>0</v>
      </c>
      <c r="D22" s="13">
        <v>0</v>
      </c>
      <c r="E22" s="8"/>
    </row>
    <row r="23" spans="1:5" s="5" customFormat="1" ht="17.25" customHeight="1">
      <c r="A23" s="12">
        <v>9</v>
      </c>
      <c r="B23" s="7" t="s">
        <v>25</v>
      </c>
      <c r="C23" s="13">
        <v>0</v>
      </c>
      <c r="D23" s="13">
        <v>0</v>
      </c>
      <c r="E23" s="8"/>
    </row>
    <row r="24" spans="1:5" s="5" customFormat="1" ht="17.25" customHeight="1">
      <c r="A24" s="12">
        <v>10</v>
      </c>
      <c r="B24" s="7" t="s">
        <v>12</v>
      </c>
      <c r="C24" s="13">
        <v>79276</v>
      </c>
      <c r="D24" s="13">
        <f>38854+6813.5</f>
        <v>45667.5</v>
      </c>
      <c r="E24" s="8"/>
    </row>
    <row r="25" spans="1:5" s="5" customFormat="1" ht="27">
      <c r="A25" s="12">
        <v>11</v>
      </c>
      <c r="B25" s="7" t="s">
        <v>30</v>
      </c>
      <c r="C25" s="13">
        <v>19954.9</v>
      </c>
      <c r="D25" s="13">
        <f>5147.75+40145.75</f>
        <v>45293.5</v>
      </c>
      <c r="E25" s="8"/>
    </row>
    <row r="26" spans="1:5" s="5" customFormat="1" ht="13.5">
      <c r="A26" s="12">
        <v>12</v>
      </c>
      <c r="B26" s="7" t="s">
        <v>20</v>
      </c>
      <c r="C26" s="13">
        <v>0</v>
      </c>
      <c r="D26" s="13"/>
      <c r="E26" s="8"/>
    </row>
    <row r="27" spans="1:5" s="5" customFormat="1" ht="27">
      <c r="A27" s="12">
        <v>13</v>
      </c>
      <c r="B27" s="7" t="s">
        <v>18</v>
      </c>
      <c r="C27" s="13">
        <v>5400</v>
      </c>
      <c r="D27" s="13"/>
      <c r="E27" s="8"/>
    </row>
    <row r="28" spans="1:5" s="5" customFormat="1" ht="17.25" customHeight="1">
      <c r="A28" s="12">
        <v>14</v>
      </c>
      <c r="B28" s="7" t="s">
        <v>31</v>
      </c>
      <c r="C28" s="13">
        <f>1216+732.07</f>
        <v>1948.0700000000002</v>
      </c>
      <c r="D28" s="13">
        <v>285.56</v>
      </c>
      <c r="E28" s="8"/>
    </row>
    <row r="29" spans="1:5" s="20" customFormat="1" ht="24.75" customHeight="1" thickBot="1">
      <c r="A29" s="25"/>
      <c r="B29" s="26" t="s">
        <v>13</v>
      </c>
      <c r="C29" s="27">
        <f>C12+C13+C14+C15+C19+C20+C21+C22+C23+C24+C25+C26+C27+C28</f>
        <v>430277.81000000006</v>
      </c>
      <c r="D29" s="27" t="e">
        <f>D12+D13+D14+#REF!+D15+D19+#REF!+#REF!+D20+D22+D23+D24+#REF!+D25+#REF!+D28</f>
        <v>#REF!</v>
      </c>
      <c r="E29" s="35"/>
    </row>
    <row r="30" spans="1:5" s="28" customFormat="1" ht="24.75" customHeight="1" thickBot="1">
      <c r="A30" s="29"/>
      <c r="B30" s="30" t="s">
        <v>29</v>
      </c>
      <c r="C30" s="31">
        <f>C7+C10-C29</f>
        <v>326309.3799999999</v>
      </c>
      <c r="D30" s="31" t="e">
        <f>D7+D10-D29</f>
        <v>#REF!</v>
      </c>
      <c r="E30" s="33"/>
    </row>
    <row r="31" ht="15" customHeight="1" hidden="1"/>
    <row r="32" spans="1:2" ht="15" customHeight="1" hidden="1">
      <c r="A32" s="3"/>
      <c r="B32" s="6" t="s">
        <v>4</v>
      </c>
    </row>
    <row r="33" ht="15" customHeight="1" hidden="1"/>
    <row r="34" ht="15" customHeight="1" hidden="1"/>
    <row r="35" spans="3:4" ht="26.25" customHeight="1">
      <c r="C35" s="15"/>
      <c r="D35" s="14"/>
    </row>
    <row r="36" spans="1:3" ht="13.5">
      <c r="A36" s="1" t="s">
        <v>7</v>
      </c>
      <c r="C36" s="15"/>
    </row>
    <row r="37" spans="1:5" ht="13.5">
      <c r="A37" s="1" t="s">
        <v>8</v>
      </c>
      <c r="E37" s="36"/>
    </row>
    <row r="38" spans="3:5" ht="13.5">
      <c r="C38" s="15"/>
      <c r="E38" s="36"/>
    </row>
    <row r="39" ht="33.75" customHeight="1"/>
  </sheetData>
  <sheetProtection/>
  <mergeCells count="6">
    <mergeCell ref="A1:C1"/>
    <mergeCell ref="A3:C3"/>
    <mergeCell ref="A5:A6"/>
    <mergeCell ref="B5:B6"/>
    <mergeCell ref="C5:C6"/>
    <mergeCell ref="D5:D6"/>
  </mergeCells>
  <printOptions/>
  <pageMargins left="0.7" right="0.24" top="0.38" bottom="0.24" header="0.48" footer="0.25"/>
  <pageSetup fitToHeight="1" fitToWidth="1"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2022-03-17T11:27:48Z</cp:lastPrinted>
  <dcterms:created xsi:type="dcterms:W3CDTF">2008-09-14T19:01:59Z</dcterms:created>
  <dcterms:modified xsi:type="dcterms:W3CDTF">2023-03-27T10:58:44Z</dcterms:modified>
  <cp:category/>
  <cp:version/>
  <cp:contentType/>
  <cp:contentStatus/>
</cp:coreProperties>
</file>